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hafiz.doe\Desktop\"/>
    </mc:Choice>
  </mc:AlternateContent>
  <bookViews>
    <workbookView xWindow="120" yWindow="30" windowWidth="18975" windowHeight="8640"/>
  </bookViews>
  <sheets>
    <sheet name="paparan" sheetId="2" r:id="rId1"/>
  </sheets>
  <calcPr calcId="152511"/>
</workbook>
</file>

<file path=xl/calcChain.xml><?xml version="1.0" encoding="utf-8"?>
<calcChain xmlns="http://schemas.openxmlformats.org/spreadsheetml/2006/main">
  <c r="K12" i="2" l="1"/>
  <c r="I11" i="2"/>
  <c r="I12" i="2"/>
  <c r="I13" i="2"/>
  <c r="I14" i="2"/>
  <c r="I15" i="2"/>
  <c r="I10" i="2"/>
  <c r="K15" i="2"/>
  <c r="K14" i="2"/>
  <c r="K13" i="2"/>
  <c r="K11" i="2"/>
  <c r="K10" i="2"/>
  <c r="I20" i="2" l="1"/>
  <c r="I21" i="2" l="1"/>
  <c r="I22" i="2"/>
  <c r="I23" i="2" s="1"/>
</calcChain>
</file>

<file path=xl/sharedStrings.xml><?xml version="1.0" encoding="utf-8"?>
<sst xmlns="http://schemas.openxmlformats.org/spreadsheetml/2006/main" count="35" uniqueCount="23">
  <si>
    <t>KALKULATOR INDEKS KUALITI AIR SUNGAI (IKA)</t>
  </si>
  <si>
    <t>SILA MASUKKAN DATA-DATA BERIKUT:</t>
  </si>
  <si>
    <t>% saturated</t>
  </si>
  <si>
    <t>pH</t>
  </si>
  <si>
    <t>mg/L</t>
  </si>
  <si>
    <t>CHEMICAL OXYGEN DEMAND, COD</t>
  </si>
  <si>
    <t>DISSOLVED OXYGEN,DO</t>
  </si>
  <si>
    <t>SUSPENDED SOLIDS, SS</t>
  </si>
  <si>
    <t>PENGIRAAN INDEKS KUALITI AIR SUNGAI (IKA)</t>
  </si>
  <si>
    <t>INPUT:</t>
  </si>
  <si>
    <t>BIOCHEMICAL OXYGEN DEMAND, BOD5</t>
  </si>
  <si>
    <t>AMMONIACAL NITROGEN, NH3-N</t>
  </si>
  <si>
    <t>OUTPUT:</t>
  </si>
  <si>
    <t>INDEKS KUALITI AIR SUNGAI (IKA) :</t>
  </si>
  <si>
    <t>KESESUAIAN GUNA AIR :</t>
  </si>
  <si>
    <t>STATUS :</t>
  </si>
  <si>
    <t>KATEGORI:</t>
  </si>
  <si>
    <r>
      <t>BIOCHEMICAL OXYGEN DEMAND, BOD</t>
    </r>
    <r>
      <rPr>
        <b/>
        <i/>
        <vertAlign val="subscript"/>
        <sz val="11"/>
        <color theme="1"/>
        <rFont val="Calibri"/>
        <family val="2"/>
        <scheme val="minor"/>
      </rPr>
      <t>5</t>
    </r>
  </si>
  <si>
    <r>
      <t>AMMONIACAL NITROGEN, NH</t>
    </r>
    <r>
      <rPr>
        <b/>
        <i/>
        <vertAlign val="subscript"/>
        <sz val="11"/>
        <color theme="1"/>
        <rFont val="Calibri"/>
        <family val="2"/>
        <scheme val="minor"/>
      </rPr>
      <t>3</t>
    </r>
    <r>
      <rPr>
        <b/>
        <i/>
        <sz val="11"/>
        <color theme="1"/>
        <rFont val="Calibri"/>
        <family val="2"/>
        <scheme val="minor"/>
      </rPr>
      <t>-N</t>
    </r>
  </si>
  <si>
    <t>Kepekatan</t>
  </si>
  <si>
    <t>Sub-Indeks</t>
  </si>
  <si>
    <t>INPUT</t>
  </si>
  <si>
    <t>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</si>
</sst>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7" fillId="2" borderId="0" xfId="0" applyFont="1" applyFill="1"/>
    <xf numFmtId="0" fontId="8" fillId="2" borderId="0" xfId="0" applyFont="1" applyFill="1"/>
    <xf numFmtId="0" fontId="0" fillId="2" borderId="0" xfId="0" applyFill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1" fillId="2" borderId="7" xfId="0" applyFont="1" applyFill="1" applyBorder="1"/>
    <xf numFmtId="0" fontId="1" fillId="2" borderId="0" xfId="0" applyFont="1" applyFill="1" applyBorder="1"/>
    <xf numFmtId="0" fontId="1" fillId="2" borderId="3" xfId="0" applyFont="1" applyFill="1" applyBorder="1"/>
    <xf numFmtId="0" fontId="0" fillId="2" borderId="7" xfId="0" applyFill="1" applyBorder="1"/>
    <xf numFmtId="0" fontId="0" fillId="2" borderId="0" xfId="0" applyFill="1" applyBorder="1"/>
    <xf numFmtId="0" fontId="0" fillId="2" borderId="3" xfId="0" applyFill="1" applyBorder="1"/>
    <xf numFmtId="0" fontId="0" fillId="2" borderId="2" xfId="0" applyFill="1" applyBorder="1"/>
    <xf numFmtId="0" fontId="4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6" fillId="2" borderId="0" xfId="1" applyFill="1"/>
    <xf numFmtId="0" fontId="1" fillId="2" borderId="0" xfId="0" applyFont="1" applyFill="1" applyBorder="1" applyAlignment="1">
      <alignment horizontal="right" vertical="center"/>
    </xf>
    <xf numFmtId="1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Border="1" applyAlignment="1">
      <alignment vertical="top" wrapText="1"/>
    </xf>
    <xf numFmtId="0" fontId="2" fillId="2" borderId="3" xfId="0" applyFont="1" applyFill="1" applyBorder="1"/>
    <xf numFmtId="0" fontId="2" fillId="2" borderId="0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1" fillId="3" borderId="1" xfId="0" applyFont="1" applyFill="1" applyBorder="1" applyAlignment="1">
      <alignment horizontal="center"/>
    </xf>
  </cellXfs>
  <cellStyles count="2">
    <cellStyle name="Normal" xfId="0" builtinId="0"/>
    <cellStyle name="Warning Text" xfId="1" builtinId="11"/>
  </cellStyles>
  <dxfs count="0"/>
  <tableStyles count="0" defaultTableStyle="TableStyleMedium9" defaultPivotStyle="PivotStyleLight16"/>
  <colors>
    <mruColors>
      <color rgb="FF9999FF"/>
      <color rgb="FFCC00FF"/>
      <color rgb="FF99FF33"/>
      <color rgb="FF00CCFF"/>
      <color rgb="FFCC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8"/>
  <sheetViews>
    <sheetView tabSelected="1" workbookViewId="0">
      <selection activeCell="D10" sqref="D10"/>
    </sheetView>
  </sheetViews>
  <sheetFormatPr defaultRowHeight="15" x14ac:dyDescent="0.25"/>
  <cols>
    <col min="1" max="1" width="4.140625" style="3" customWidth="1"/>
    <col min="2" max="2" width="2.85546875" style="3" customWidth="1"/>
    <col min="3" max="3" width="36.85546875" style="3" customWidth="1"/>
    <col min="4" max="4" width="10.42578125" style="3" customWidth="1"/>
    <col min="5" max="5" width="14" style="3" customWidth="1"/>
    <col min="6" max="6" width="7.5703125" style="3" customWidth="1"/>
    <col min="7" max="7" width="3.5703125" style="3" customWidth="1"/>
    <col min="8" max="8" width="41.28515625" style="3" customWidth="1"/>
    <col min="9" max="9" width="13.42578125" style="3" customWidth="1"/>
    <col min="10" max="10" width="14.42578125" style="3" customWidth="1"/>
    <col min="11" max="11" width="11.85546875" style="3" customWidth="1"/>
    <col min="12" max="12" width="9.140625" style="3"/>
    <col min="13" max="13" width="5.42578125" style="3" customWidth="1"/>
    <col min="14" max="16384" width="9.140625" style="3"/>
  </cols>
  <sheetData>
    <row r="2" spans="2:13" ht="26.25" x14ac:dyDescent="0.4">
      <c r="B2" s="1" t="s">
        <v>21</v>
      </c>
      <c r="C2" s="2"/>
      <c r="D2" s="2"/>
      <c r="E2" s="2"/>
      <c r="F2" s="2"/>
      <c r="G2" s="1" t="s">
        <v>22</v>
      </c>
    </row>
    <row r="4" spans="2:13" ht="15.75" thickBot="1" x14ac:dyDescent="0.3"/>
    <row r="5" spans="2:13" x14ac:dyDescent="0.25">
      <c r="B5" s="4"/>
      <c r="C5" s="5"/>
      <c r="D5" s="5"/>
      <c r="E5" s="6"/>
      <c r="G5" s="7"/>
      <c r="H5" s="8"/>
      <c r="I5" s="8"/>
      <c r="J5" s="8"/>
      <c r="K5" s="8"/>
      <c r="L5" s="8"/>
      <c r="M5" s="9"/>
    </row>
    <row r="6" spans="2:13" x14ac:dyDescent="0.25">
      <c r="B6" s="10"/>
      <c r="C6" s="11" t="s">
        <v>0</v>
      </c>
      <c r="D6" s="11"/>
      <c r="E6" s="12"/>
      <c r="G6" s="13"/>
      <c r="H6" s="11" t="s">
        <v>8</v>
      </c>
      <c r="I6" s="14"/>
      <c r="J6" s="14"/>
      <c r="K6" s="14"/>
      <c r="L6" s="14"/>
      <c r="M6" s="15"/>
    </row>
    <row r="7" spans="2:13" x14ac:dyDescent="0.25">
      <c r="B7" s="10"/>
      <c r="C7" s="11"/>
      <c r="D7" s="11"/>
      <c r="E7" s="12"/>
      <c r="G7" s="13"/>
      <c r="H7" s="16"/>
      <c r="I7" s="16"/>
      <c r="J7" s="16"/>
      <c r="K7" s="16"/>
      <c r="L7" s="16"/>
      <c r="M7" s="15"/>
    </row>
    <row r="8" spans="2:13" x14ac:dyDescent="0.25">
      <c r="B8" s="10"/>
      <c r="C8" s="11" t="s">
        <v>1</v>
      </c>
      <c r="D8" s="11"/>
      <c r="E8" s="12"/>
      <c r="G8" s="13"/>
      <c r="H8" s="11" t="s">
        <v>9</v>
      </c>
      <c r="I8" s="11" t="s">
        <v>19</v>
      </c>
      <c r="J8" s="11"/>
      <c r="K8" s="11" t="s">
        <v>20</v>
      </c>
      <c r="L8" s="14"/>
      <c r="M8" s="15"/>
    </row>
    <row r="9" spans="2:13" ht="15.75" thickBot="1" x14ac:dyDescent="0.3">
      <c r="B9" s="10"/>
      <c r="C9" s="11"/>
      <c r="D9" s="11"/>
      <c r="E9" s="12"/>
      <c r="G9" s="13"/>
      <c r="H9" s="14"/>
      <c r="I9" s="14"/>
      <c r="J9" s="14"/>
      <c r="K9" s="14"/>
      <c r="L9" s="14"/>
      <c r="M9" s="15"/>
    </row>
    <row r="10" spans="2:13" ht="15.75" thickBot="1" x14ac:dyDescent="0.3">
      <c r="B10" s="10"/>
      <c r="C10" s="17" t="s">
        <v>6</v>
      </c>
      <c r="D10" s="38"/>
      <c r="E10" s="12" t="s">
        <v>2</v>
      </c>
      <c r="G10" s="13"/>
      <c r="H10" s="18" t="s">
        <v>6</v>
      </c>
      <c r="I10" s="19">
        <f>paparan!D10</f>
        <v>0</v>
      </c>
      <c r="J10" s="14" t="s">
        <v>2</v>
      </c>
      <c r="K10" s="20">
        <f>IF(paparan!D10&lt;=8,0,IF(paparan!D10&lt;92,-0.395+0.03*(POWER(paparan!D10,2))-0.0002*(POWER(paparan!D10,3)),100))</f>
        <v>0</v>
      </c>
      <c r="L10" s="14"/>
      <c r="M10" s="15"/>
    </row>
    <row r="11" spans="2:13" ht="15.75" thickBot="1" x14ac:dyDescent="0.3">
      <c r="B11" s="10"/>
      <c r="C11" s="17" t="s">
        <v>3</v>
      </c>
      <c r="D11" s="38"/>
      <c r="E11" s="12"/>
      <c r="G11" s="13"/>
      <c r="H11" s="18" t="s">
        <v>3</v>
      </c>
      <c r="I11" s="19">
        <f>paparan!D11</f>
        <v>0</v>
      </c>
      <c r="J11" s="14"/>
      <c r="K11" s="20">
        <f>IF(paparan!D11&lt;5.5,17.2-17.2*paparan!D11+5.02*POWER(paparan!D11,2),IF(paparan!D11&lt;7,-242+95.5*paparan!D11-6.67*POWER(paparan!D11,2),IF(paparan!D11&lt;8.75,-181+82.4*paparan!D11-6.05*POWER(paparan!D11,2),536-77*paparan!D11+2.76*POWER(paparan!D11,2))))</f>
        <v>17.2</v>
      </c>
      <c r="L11" s="14"/>
      <c r="M11" s="15"/>
    </row>
    <row r="12" spans="2:13" ht="18.75" thickBot="1" x14ac:dyDescent="0.4">
      <c r="B12" s="10"/>
      <c r="C12" s="17" t="s">
        <v>17</v>
      </c>
      <c r="D12" s="38"/>
      <c r="E12" s="12" t="s">
        <v>4</v>
      </c>
      <c r="G12" s="13"/>
      <c r="H12" s="18" t="s">
        <v>10</v>
      </c>
      <c r="I12" s="19">
        <f>paparan!D12</f>
        <v>0</v>
      </c>
      <c r="J12" s="14" t="s">
        <v>4</v>
      </c>
      <c r="K12" s="20">
        <f>IF(paparan!D12&lt;=5,100.4-4.23*paparan!D12,108*EXP(-0.055*paparan!D12)-0.1*paparan!D12)</f>
        <v>100.4</v>
      </c>
      <c r="L12" s="14"/>
      <c r="M12" s="15"/>
    </row>
    <row r="13" spans="2:13" ht="15.75" thickBot="1" x14ac:dyDescent="0.3">
      <c r="B13" s="10"/>
      <c r="C13" s="17" t="s">
        <v>5</v>
      </c>
      <c r="D13" s="38"/>
      <c r="E13" s="12" t="s">
        <v>4</v>
      </c>
      <c r="G13" s="13"/>
      <c r="H13" s="18" t="s">
        <v>5</v>
      </c>
      <c r="I13" s="19">
        <f>paparan!D13</f>
        <v>0</v>
      </c>
      <c r="J13" s="14" t="s">
        <v>4</v>
      </c>
      <c r="K13" s="20">
        <f>IF(paparan!D13&lt;=20,-1.33*paparan!D13+99.1,103*EXP(-0.0157*paparan!D13)-0.04*paparan!D13)</f>
        <v>99.1</v>
      </c>
      <c r="L13" s="14"/>
      <c r="M13" s="15"/>
    </row>
    <row r="14" spans="2:13" ht="18.75" thickBot="1" x14ac:dyDescent="0.4">
      <c r="B14" s="10"/>
      <c r="C14" s="17" t="s">
        <v>18</v>
      </c>
      <c r="D14" s="38"/>
      <c r="E14" s="12" t="s">
        <v>4</v>
      </c>
      <c r="G14" s="13"/>
      <c r="H14" s="18" t="s">
        <v>11</v>
      </c>
      <c r="I14" s="19">
        <f>paparan!D14</f>
        <v>0</v>
      </c>
      <c r="J14" s="14" t="s">
        <v>4</v>
      </c>
      <c r="K14" s="20">
        <f>IF(paparan!D14&lt;=0.3,100.5-105*paparan!D14,IF(paparan!D14&lt;4,94*EXP(-0.573*paparan!D14)-5*ABS(paparan!D14-2),IF(paparan!D14="&lt;0.01",100,0)))</f>
        <v>100.5</v>
      </c>
      <c r="L14" s="14"/>
      <c r="M14" s="15"/>
    </row>
    <row r="15" spans="2:13" ht="15.75" thickBot="1" x14ac:dyDescent="0.3">
      <c r="B15" s="10"/>
      <c r="C15" s="17" t="s">
        <v>7</v>
      </c>
      <c r="D15" s="38"/>
      <c r="E15" s="12" t="s">
        <v>4</v>
      </c>
      <c r="G15" s="13"/>
      <c r="H15" s="18" t="s">
        <v>7</v>
      </c>
      <c r="I15" s="19">
        <f>paparan!D15</f>
        <v>0</v>
      </c>
      <c r="J15" s="14" t="s">
        <v>4</v>
      </c>
      <c r="K15" s="20">
        <f>IF(COUNT(paparan!D15)=0,100,IF(paparan!D15&lt;=100,97.5*EXP(-0.00676*paparan!D15)+0.05*paparan!D15,IF(paparan!D15&lt;1000,71*EXP(-0.0016*paparan!D15)-0.015*paparan!D15,0)))</f>
        <v>100</v>
      </c>
      <c r="L15" s="14"/>
      <c r="M15" s="15"/>
    </row>
    <row r="16" spans="2:13" x14ac:dyDescent="0.25">
      <c r="B16" s="10"/>
      <c r="C16" s="11"/>
      <c r="D16" s="11"/>
      <c r="E16" s="12"/>
      <c r="G16" s="13"/>
      <c r="H16" s="14"/>
      <c r="I16" s="21"/>
      <c r="J16" s="14"/>
      <c r="K16" s="14"/>
      <c r="L16" s="14"/>
      <c r="M16" s="15"/>
    </row>
    <row r="17" spans="2:16" ht="15.75" thickBot="1" x14ac:dyDescent="0.3">
      <c r="B17" s="22"/>
      <c r="C17" s="23"/>
      <c r="D17" s="23"/>
      <c r="E17" s="24"/>
      <c r="G17" s="13"/>
      <c r="H17" s="16"/>
      <c r="I17" s="16"/>
      <c r="J17" s="16"/>
      <c r="K17" s="16"/>
      <c r="L17" s="16"/>
      <c r="M17" s="15"/>
      <c r="P17" s="25"/>
    </row>
    <row r="18" spans="2:16" x14ac:dyDescent="0.25">
      <c r="G18" s="13"/>
      <c r="H18" s="11" t="s">
        <v>12</v>
      </c>
      <c r="I18" s="14"/>
      <c r="J18" s="14"/>
      <c r="K18" s="14"/>
      <c r="L18" s="14"/>
      <c r="M18" s="15"/>
    </row>
    <row r="19" spans="2:16" x14ac:dyDescent="0.25">
      <c r="G19" s="13"/>
      <c r="H19" s="14"/>
      <c r="I19" s="14"/>
      <c r="J19" s="14"/>
      <c r="K19" s="14"/>
      <c r="L19" s="14"/>
      <c r="M19" s="15"/>
    </row>
    <row r="20" spans="2:16" x14ac:dyDescent="0.25">
      <c r="G20" s="13"/>
      <c r="H20" s="26" t="s">
        <v>13</v>
      </c>
      <c r="I20" s="27">
        <f>0.22*K10+0.19*K12+0.16*K13+0.15*K14+0.16*K15+0.12*K11</f>
        <v>68.070999999999998</v>
      </c>
      <c r="J20" s="28"/>
      <c r="K20" s="29"/>
      <c r="L20" s="14"/>
      <c r="M20" s="15"/>
    </row>
    <row r="21" spans="2:16" x14ac:dyDescent="0.25">
      <c r="G21" s="13"/>
      <c r="H21" s="26" t="s">
        <v>15</v>
      </c>
      <c r="I21" s="30" t="str">
        <f>IF(I20&lt;60,"TERCEMAR",IF(I20&lt;81,"SEDERHANA TERCEMAR",IF(I20&gt;80,"BERSIH","")))</f>
        <v>SEDERHANA TERCEMAR</v>
      </c>
      <c r="J21" s="31"/>
      <c r="K21" s="29"/>
      <c r="L21" s="14"/>
      <c r="M21" s="15"/>
    </row>
    <row r="22" spans="2:16" x14ac:dyDescent="0.25">
      <c r="G22" s="13"/>
      <c r="H22" s="26" t="s">
        <v>16</v>
      </c>
      <c r="I22" s="30" t="str">
        <f>IF(I20&lt;31,"KELAS V",IF(I20&lt;51.9,"KELAS IV",IF(I20&lt;76.5,"KELAS III",IF(I20&lt;92.7,"KELAS II",IF(I20&gt;92.7,"KELAS I","")))))</f>
        <v>KELAS III</v>
      </c>
      <c r="J22" s="31"/>
      <c r="K22" s="29"/>
      <c r="L22" s="14"/>
      <c r="M22" s="15"/>
    </row>
    <row r="23" spans="2:16" x14ac:dyDescent="0.25">
      <c r="G23" s="13"/>
      <c r="H23" s="26" t="s">
        <v>14</v>
      </c>
      <c r="I23" s="32" t="str">
        <f>IF(I22="KELAS I","Conservation of natural environment, Water Supply I: Practically no treatment necessary, Fishery I: Very sensitive aquatic species",IF(I22="KELAS II","Water supply II: Conventional treatment required, Fishery II: Sensitive aquatic species, Recreational use with body contact",IF(I22="KELAS III","Water supply III: Extensive treatment required, Fishery III: Common of economic value and tolerant species, Livestock drinking",IF(I22="KELAS IV","Irrigation",IF(I22="KELAS V","None")))))</f>
        <v>Water supply III: Extensive treatment required, Fishery III: Common of economic value and tolerant species, Livestock drinking</v>
      </c>
      <c r="J23" s="32"/>
      <c r="K23" s="32"/>
      <c r="L23" s="32"/>
      <c r="M23" s="33"/>
      <c r="N23" s="34"/>
      <c r="O23" s="14"/>
    </row>
    <row r="24" spans="2:16" x14ac:dyDescent="0.25">
      <c r="G24" s="13"/>
      <c r="H24" s="29"/>
      <c r="I24" s="32"/>
      <c r="J24" s="32"/>
      <c r="K24" s="32"/>
      <c r="L24" s="32"/>
      <c r="M24" s="33"/>
      <c r="N24" s="34"/>
      <c r="O24" s="14"/>
    </row>
    <row r="25" spans="2:16" x14ac:dyDescent="0.25">
      <c r="G25" s="13"/>
      <c r="H25" s="29"/>
      <c r="I25" s="32"/>
      <c r="J25" s="32"/>
      <c r="K25" s="32"/>
      <c r="L25" s="32"/>
      <c r="M25" s="33"/>
      <c r="N25" s="34"/>
      <c r="O25" s="14"/>
    </row>
    <row r="26" spans="2:16" x14ac:dyDescent="0.25">
      <c r="G26" s="13"/>
      <c r="H26" s="14"/>
      <c r="I26" s="32"/>
      <c r="J26" s="32"/>
      <c r="K26" s="32"/>
      <c r="L26" s="32"/>
      <c r="M26" s="15"/>
      <c r="N26" s="14"/>
      <c r="O26" s="14"/>
    </row>
    <row r="27" spans="2:16" x14ac:dyDescent="0.25">
      <c r="G27" s="13"/>
      <c r="H27" s="14"/>
      <c r="I27" s="14"/>
      <c r="J27" s="14"/>
      <c r="K27" s="14"/>
      <c r="L27" s="14"/>
      <c r="M27" s="15"/>
    </row>
    <row r="28" spans="2:16" ht="15.75" thickBot="1" x14ac:dyDescent="0.3">
      <c r="G28" s="35"/>
      <c r="H28" s="36"/>
      <c r="I28" s="36"/>
      <c r="J28" s="36"/>
      <c r="K28" s="36"/>
      <c r="L28" s="36"/>
      <c r="M28" s="37"/>
    </row>
  </sheetData>
  <mergeCells count="4">
    <mergeCell ref="I23:L26"/>
    <mergeCell ref="I21:J21"/>
    <mergeCell ref="I20:J20"/>
    <mergeCell ref="I22:J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paparan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</dc:creator>
  <cp:lastModifiedBy>alhafiz.doe</cp:lastModifiedBy>
  <dcterms:created xsi:type="dcterms:W3CDTF">2012-10-18T01:29:07Z</dcterms:created>
  <dcterms:modified xsi:type="dcterms:W3CDTF">2014-12-17T04:15:55Z</dcterms:modified>
</cp:coreProperties>
</file>